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10\Desktop\"/>
    </mc:Choice>
  </mc:AlternateContent>
  <xr:revisionPtr revIDLastSave="0" documentId="13_ncr:1_{51325A9A-E209-4BE6-AE86-5CB3707D1BA2}" xr6:coauthVersionLast="46" xr6:coauthVersionMax="46" xr10:uidLastSave="{00000000-0000-0000-0000-000000000000}"/>
  <bookViews>
    <workbookView xWindow="-96" yWindow="-96" windowWidth="23232" windowHeight="12552" xr2:uid="{B1AEB4B7-5006-4F50-A50C-8B81C8BB7988}"/>
  </bookViews>
  <sheets>
    <sheet name="Dados Base" sheetId="2" r:id="rId1"/>
    <sheet name="índices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2" i="4" l="1"/>
  <c r="D48" i="4"/>
  <c r="D44" i="4"/>
  <c r="D40" i="4"/>
  <c r="D30" i="4"/>
  <c r="D22" i="4"/>
  <c r="D12" i="4"/>
  <c r="D8" i="4"/>
  <c r="D4" i="4"/>
  <c r="D13" i="2"/>
  <c r="B13" i="2"/>
  <c r="D18" i="4" s="1"/>
  <c r="D26" i="4" l="1"/>
  <c r="D36" i="4"/>
</calcChain>
</file>

<file path=xl/sharedStrings.xml><?xml version="1.0" encoding="utf-8"?>
<sst xmlns="http://schemas.openxmlformats.org/spreadsheetml/2006/main" count="63" uniqueCount="61">
  <si>
    <t>ATIVO</t>
  </si>
  <si>
    <t>Valor (R$)</t>
  </si>
  <si>
    <t>PASSIVO + PATRIMONIO LÍQUIDO</t>
  </si>
  <si>
    <t>Ativo Circulante (AC), inclusive Estoque</t>
  </si>
  <si>
    <t>Passivo Circulante (PC)</t>
  </si>
  <si>
    <t>Estoques</t>
  </si>
  <si>
    <t>Passivo Não Circulante (PNC)</t>
  </si>
  <si>
    <t>Ativo Não Circulante (ANC)</t>
  </si>
  <si>
    <t>Patrimônio Líquido (PL), inclusive Capital Social</t>
  </si>
  <si>
    <t>Realizável a Longo Prazo</t>
  </si>
  <si>
    <t>Capital Social</t>
  </si>
  <si>
    <t>Investimento</t>
  </si>
  <si>
    <t>Imobilizado (AI)</t>
  </si>
  <si>
    <t>Intangível</t>
  </si>
  <si>
    <t>TOTAL</t>
  </si>
  <si>
    <t>Total de vendas líquidas no período</t>
  </si>
  <si>
    <t>Resultado Líquido (DRE)</t>
  </si>
  <si>
    <t>PATRIMÔNIO</t>
  </si>
  <si>
    <t>RESULTADO</t>
  </si>
  <si>
    <t>ÍNDICES DE LIQUIDEZ</t>
  </si>
  <si>
    <t>Este índice mede a capacidade global de saldar compromissos e/ou dívidas.</t>
  </si>
  <si>
    <t>Quanto maior o resultado obtido, melhor. Resultado superior a 1 é considerado bom resultado para a empresa.</t>
  </si>
  <si>
    <t>Liquidez Geral (LG): (AC+ARPL)/(PC+PNC)</t>
  </si>
  <si>
    <t>Liquidez Corrente (LC): AC/PC</t>
  </si>
  <si>
    <t>Este índice indica a capacidade de saldar compromissos de curto prazo.</t>
  </si>
  <si>
    <t>Quanto maior o resultado deste índice, melhor, visto demonstrar disponibilidade de recursos para a empresa. O resultado obtido superior a 1 é considerado bom resultado para a empresa.</t>
  </si>
  <si>
    <t>Liquidez Seca (LS): (AC-Estoques)/PC</t>
  </si>
  <si>
    <t>O resultado deste índice mede a capacidade de saldar compromissos e/ou dívidas de curto prazo sem a venda de estoques.</t>
  </si>
  <si>
    <t>Quanto maior o resultado deste índice, melhor para a empresa, uma vez que indica disponibilidade de recursos no curto prazo. O resultado obtido superior a 1 é considerado bom resultado para a empresa.</t>
  </si>
  <si>
    <t>ÍNDICES DE RENTABILIDADE</t>
  </si>
  <si>
    <t>Este índice fornece a eficiência na utilização dos recursos totais aplicados.</t>
  </si>
  <si>
    <t>Quanto maior o resultado obtido, melhor, pois demonstra o retorno alcançado (venda) para cada unidade de valor investida.</t>
  </si>
  <si>
    <t>Giro do Ativo (GA): Vendas/AT</t>
  </si>
  <si>
    <t>Indica, para cada R$ de vendas, quantos centavos restaram (foram ganhos), após a dedução de todas as despesas (inclusive imposto de renda).</t>
  </si>
  <si>
    <t>Quanto maior o resultado melhor, para a empresa.</t>
  </si>
  <si>
    <t>Margem Líquida (ML): Lucro Líquido/Vendas Liquidas</t>
  </si>
  <si>
    <t>Rentabilidade do Ativo (RA): Lucro Liquido/AT</t>
  </si>
  <si>
    <t>Este índice indica a porcentagem em que o resultado obtido remunerou os recursos totais aplicados. Em resumo, demonstra quanto a empresa obteve de lucro em relação ao Ativo.</t>
  </si>
  <si>
    <t>Quanto maior, melhor para a empresa.</t>
  </si>
  <si>
    <t>Rentabilidade do Patrimônio Líquido (RPL): Lucro Líquido/PL</t>
  </si>
  <si>
    <t>Este índice indica a porcentagem em que o lucro líquido remunerou o capital próprio da empresa, ou seja, quanto a empresa obteve de lucro em relação ao Capital investido.</t>
  </si>
  <si>
    <t>Quanto maior, melhor, uma vez que demonstra a taxa de rentabilidade do Capital Próprio.</t>
  </si>
  <si>
    <t>ÍNDICES DE ESTRUTURA DE CAPITAL</t>
  </si>
  <si>
    <t>Participação de Capital de Terceiros sobre Recursos Totais (PCTRT): (PC+PNC)/AT</t>
  </si>
  <si>
    <t>Este índice indica quanto do ativo é financiado com recursos de terceiros.</t>
  </si>
  <si>
    <t>Quanto menor o quociente, melhor.</t>
  </si>
  <si>
    <t>Composição do Endividamento (CE): PC/(PC+ PNC)</t>
  </si>
  <si>
    <t>Este índice demonstra o endividamento a curto e longo prazo.</t>
  </si>
  <si>
    <t>Quanto menor o quociente, melhor, pois indica que a maioria das dívidas da empresa estará no longo prazo, permitindo a obtenção de caixa para a quitação de tais dívidas.</t>
  </si>
  <si>
    <t>Grau de Endividamento (GE): (PC+PNC)/PL</t>
  </si>
  <si>
    <t>Este índice demonstra o grau de dependência da empresa com relação a capital de terceiros.</t>
  </si>
  <si>
    <t>Quanto menor o quociente, melhor. O ideal é que esse índice seja menor que 1.</t>
  </si>
  <si>
    <t>Imobilização do Patrimônio Líquido (IPL): AI/PL</t>
  </si>
  <si>
    <t>Este índice determina a proporção de recursos próprios investidos no ativo imobilizado.</t>
  </si>
  <si>
    <t>Quanto menor o quociente, melhor, pois quanto mais a empresa investir no Imobilizado, menor a quantidade de recurso próprio destinado ao Ativo Circulante, e, por consequência, maior será a dependência da entidade por capitais de terceiros para o financiamento do Ativo Circulante.</t>
  </si>
  <si>
    <t>Imobilização de Recursos Não Correntes (IRNC): AI/ (PL+PNC)</t>
  </si>
  <si>
    <t>Este índice o quanto de capital próprio e capital de terceiros está investido em ativo imobilizado.</t>
  </si>
  <si>
    <t>Quanto menor o quociente, melhor, pois é melhor a empresa ter capital não corrente investido no Ativo Circulante que possuir recursos de curto prazo investidos em imobilizado.</t>
  </si>
  <si>
    <t>Planilha desenvolvida por Renata Santana Santos, Contadora</t>
  </si>
  <si>
    <t>renata@ensicon.com.br</t>
  </si>
  <si>
    <t>www.ensicon.com.br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</si>
</sst>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\ #,##0.00_);[Red]\(&quot;R$&quot;\ #,##0.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Aharoni"/>
      <charset val="177"/>
    </font>
    <font>
      <b/>
      <i/>
      <u/>
      <sz val="15"/>
      <color theme="1"/>
      <name val="Aharoni"/>
      <charset val="177"/>
    </font>
    <font>
      <b/>
      <sz val="20"/>
      <color theme="0"/>
      <name val="Aharoni"/>
      <charset val="177"/>
    </font>
    <font>
      <u/>
      <sz val="11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40" fontId="0" fillId="0" borderId="0" xfId="0" applyNumberFormat="1"/>
    <xf numFmtId="0" fontId="3" fillId="0" borderId="0" xfId="0" applyFont="1"/>
    <xf numFmtId="0" fontId="4" fillId="2" borderId="0" xfId="0" applyFont="1" applyFill="1" applyAlignment="1">
      <alignment horizontal="center"/>
    </xf>
    <xf numFmtId="40" fontId="0" fillId="0" borderId="0" xfId="0" applyNumberFormat="1" applyProtection="1">
      <protection locked="0"/>
    </xf>
    <xf numFmtId="40" fontId="3" fillId="0" borderId="0" xfId="0" applyNumberFormat="1" applyFont="1" applyProtection="1"/>
    <xf numFmtId="0" fontId="4" fillId="0" borderId="0" xfId="0" applyFont="1" applyFill="1" applyAlignment="1">
      <alignment horizontal="center"/>
    </xf>
    <xf numFmtId="0" fontId="0" fillId="0" borderId="0" xfId="0" applyFill="1"/>
    <xf numFmtId="40" fontId="1" fillId="0" borderId="0" xfId="0" applyNumberFormat="1" applyFont="1"/>
    <xf numFmtId="0" fontId="0" fillId="0" borderId="0" xfId="0" applyAlignment="1">
      <alignment horizontal="left" wrapText="1"/>
    </xf>
    <xf numFmtId="8" fontId="1" fillId="0" borderId="0" xfId="0" applyNumberFormat="1" applyFont="1"/>
    <xf numFmtId="10" fontId="1" fillId="0" borderId="0" xfId="0" applyNumberFormat="1" applyFont="1"/>
    <xf numFmtId="0" fontId="6" fillId="0" borderId="0" xfId="0" applyFont="1"/>
    <xf numFmtId="0" fontId="7" fillId="0" borderId="0" xfId="1" applyFont="1"/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1253490</xdr:colOff>
      <xdr:row>0</xdr:row>
      <xdr:rowOff>49530</xdr:rowOff>
    </xdr:from>
    <xdr:to>
      <xdr:col>2</xdr:col>
      <xdr:colOff>571500</xdr:colOff>
      <xdr:row>0</xdr:row>
      <xdr:rowOff>854968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D8C1C24-BB07-495F-8836-175180AEC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49530"/>
          <a:ext cx="1078230" cy="805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4023360</xdr:colOff>
      <xdr:row>0</xdr:row>
      <xdr:rowOff>80010</xdr:rowOff>
    </xdr:from>
    <xdr:to>
      <xdr:col>0</xdr:col>
      <xdr:colOff>5221954</xdr:colOff>
      <xdr:row>0</xdr:row>
      <xdr:rowOff>975360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43F30E3F-666F-4197-AEF1-3BB65ADEF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3360" y="80010"/>
          <a:ext cx="1198594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ensicon.com.br/" TargetMode="External"/><Relationship Id="rId1" Type="http://schemas.openxmlformats.org/officeDocument/2006/relationships/hyperlink" Target="mailto:renata@ensicon.com.br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DE93-D22F-41E9-AD05-F649FDAB511F}">
  <dimension ref="A1:D72"/>
  <sheetViews>
    <sheetView showGridLines="0" tabSelected="1" zoomScale="120" zoomScaleNormal="120" workbookViewId="0">
      <selection activeCell="C10" sqref="C10"/>
    </sheetView>
  </sheetViews>
  <sheetFormatPr defaultRowHeight="14.4" x14ac:dyDescent="0.55000000000000004"/>
  <cols>
    <col min="1" max="1" width="34.578125" customWidth="1"/>
    <col min="2" max="2" width="24.3125" customWidth="1"/>
    <col min="3" max="3" width="37.83984375" bestFit="1" customWidth="1"/>
    <col min="4" max="4" width="21.5234375" customWidth="1"/>
  </cols>
  <sheetData>
    <row r="1" spans="1:4" ht="72.599999999999994" customHeight="1" x14ac:dyDescent="0.55000000000000004"/>
    <row r="2" spans="1:4" ht="4.2" customHeight="1" x14ac:dyDescent="0.55000000000000004"/>
    <row r="3" spans="1:4" ht="25.5" x14ac:dyDescent="0.9">
      <c r="A3" s="5" t="s">
        <v>17</v>
      </c>
      <c r="B3" s="5"/>
      <c r="C3" s="5"/>
      <c r="D3" s="5"/>
    </row>
    <row r="5" spans="1:4" ht="19.2" x14ac:dyDescent="0.7">
      <c r="A5" s="2" t="s">
        <v>0</v>
      </c>
      <c r="B5" s="2" t="s">
        <v>1</v>
      </c>
      <c r="C5" s="2" t="s">
        <v>2</v>
      </c>
      <c r="D5" s="2" t="s">
        <v>1</v>
      </c>
    </row>
    <row r="6" spans="1:4" x14ac:dyDescent="0.55000000000000004">
      <c r="A6" t="s">
        <v>3</v>
      </c>
      <c r="B6" s="6">
        <v>0</v>
      </c>
      <c r="C6" t="s">
        <v>4</v>
      </c>
      <c r="D6" s="6">
        <v>0</v>
      </c>
    </row>
    <row r="7" spans="1:4" x14ac:dyDescent="0.55000000000000004">
      <c r="A7" t="s">
        <v>5</v>
      </c>
      <c r="B7" s="6">
        <v>0</v>
      </c>
      <c r="C7" t="s">
        <v>6</v>
      </c>
      <c r="D7" s="6">
        <v>0</v>
      </c>
    </row>
    <row r="8" spans="1:4" x14ac:dyDescent="0.55000000000000004">
      <c r="A8" t="s">
        <v>7</v>
      </c>
      <c r="B8" s="6">
        <v>0</v>
      </c>
      <c r="C8" t="s">
        <v>8</v>
      </c>
      <c r="D8" s="6">
        <v>0</v>
      </c>
    </row>
    <row r="9" spans="1:4" x14ac:dyDescent="0.55000000000000004">
      <c r="A9" t="s">
        <v>9</v>
      </c>
      <c r="B9" s="6">
        <v>0</v>
      </c>
      <c r="C9" t="s">
        <v>10</v>
      </c>
      <c r="D9" s="6">
        <v>0</v>
      </c>
    </row>
    <row r="10" spans="1:4" x14ac:dyDescent="0.55000000000000004">
      <c r="A10" t="s">
        <v>11</v>
      </c>
      <c r="B10" s="6">
        <v>0</v>
      </c>
      <c r="D10" s="3"/>
    </row>
    <row r="11" spans="1:4" x14ac:dyDescent="0.55000000000000004">
      <c r="A11" t="s">
        <v>12</v>
      </c>
      <c r="B11" s="6">
        <v>0</v>
      </c>
      <c r="D11" s="3"/>
    </row>
    <row r="12" spans="1:4" x14ac:dyDescent="0.55000000000000004">
      <c r="A12" t="s">
        <v>13</v>
      </c>
      <c r="B12" s="6">
        <v>0</v>
      </c>
      <c r="D12" s="3"/>
    </row>
    <row r="13" spans="1:4" ht="19.2" x14ac:dyDescent="0.7">
      <c r="A13" s="4" t="s">
        <v>14</v>
      </c>
      <c r="B13" s="7">
        <f>B6+B8</f>
        <v>0</v>
      </c>
      <c r="C13" s="4" t="s">
        <v>14</v>
      </c>
      <c r="D13" s="7">
        <f>D6+D7+D8</f>
        <v>0</v>
      </c>
    </row>
    <row r="15" spans="1:4" ht="25.5" x14ac:dyDescent="0.9">
      <c r="A15" s="5" t="s">
        <v>18</v>
      </c>
      <c r="B15" s="5"/>
      <c r="C15" s="5"/>
      <c r="D15" s="5"/>
    </row>
    <row r="16" spans="1:4" x14ac:dyDescent="0.55000000000000004">
      <c r="A16" t="s">
        <v>15</v>
      </c>
      <c r="B16" s="6">
        <v>0</v>
      </c>
    </row>
    <row r="17" spans="1:2" x14ac:dyDescent="0.55000000000000004">
      <c r="A17" t="s">
        <v>16</v>
      </c>
      <c r="B17" s="6">
        <v>0</v>
      </c>
    </row>
    <row r="21" spans="1:2" s="9" customFormat="1" ht="6.9" customHeight="1" x14ac:dyDescent="0.55000000000000004"/>
    <row r="22" spans="1:2" s="1" customFormat="1" x14ac:dyDescent="0.55000000000000004"/>
    <row r="28" spans="1:2" ht="27" customHeight="1" x14ac:dyDescent="0.55000000000000004"/>
    <row r="32" spans="1:2" ht="29.1" customHeight="1" x14ac:dyDescent="0.55000000000000004"/>
    <row r="41" ht="30.6" customHeight="1" x14ac:dyDescent="0.55000000000000004"/>
    <row r="45" ht="31.5" customHeight="1" x14ac:dyDescent="0.55000000000000004"/>
    <row r="49" ht="26.4" customHeight="1" x14ac:dyDescent="0.55000000000000004"/>
    <row r="60" ht="30.9" customHeight="1" x14ac:dyDescent="0.55000000000000004"/>
    <row r="68" ht="41.7" customHeight="1" x14ac:dyDescent="0.55000000000000004"/>
    <row r="72" ht="32.4" customHeight="1" x14ac:dyDescent="0.55000000000000004"/>
  </sheetData>
  <sheetProtection algorithmName="SHA-512" hashValue="rel7dj2dLqncgh7O18Y6ZKVGUDNpfYHP6dgm+D9x05IC9Tig2AbuUAYDnu6hV9+LsmZEIYUaQvI7+sD5a3Yuag==" saltValue="GI0Tf8CwtgSX97s4S/Vlgg==" spinCount="100000" sheet="1" objects="1" scenarios="1"/>
  <mergeCells count="2">
    <mergeCell ref="A3:D3"/>
    <mergeCell ref="A15:D15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E1F945-332E-4A7B-8FAD-F75C12BF9896}">
  <sheetPr>
    <pageSetUpPr fitToPage="1"/>
  </sheetPr>
  <dimension ref="A1:D59"/>
  <sheetViews>
    <sheetView showGridLines="0" workbookViewId="0">
      <selection activeCell="A9" sqref="A9"/>
    </sheetView>
  </sheetViews>
  <sheetFormatPr defaultRowHeight="14.4" x14ac:dyDescent="0.55000000000000004"/>
  <cols>
    <col min="1" max="1" width="99.7890625" bestFit="1" customWidth="1"/>
    <col min="4" max="4" width="7.62890625" bestFit="1" customWidth="1"/>
  </cols>
  <sheetData>
    <row r="1" spans="1:4" ht="92.1" customHeight="1" x14ac:dyDescent="0.55000000000000004"/>
    <row r="2" spans="1:4" ht="25.5" x14ac:dyDescent="0.9">
      <c r="A2" s="5" t="s">
        <v>19</v>
      </c>
      <c r="B2" s="5"/>
      <c r="C2" s="5"/>
      <c r="D2" s="5"/>
    </row>
    <row r="3" spans="1:4" ht="25.5" x14ac:dyDescent="0.9">
      <c r="A3" s="8"/>
      <c r="B3" s="8"/>
      <c r="C3" s="8"/>
      <c r="D3" s="8"/>
    </row>
    <row r="4" spans="1:4" x14ac:dyDescent="0.55000000000000004">
      <c r="A4" s="1" t="s">
        <v>22</v>
      </c>
      <c r="B4" s="1"/>
      <c r="C4" s="1"/>
      <c r="D4" s="10" t="e">
        <f>('Dados Base'!B6+'Dados Base'!B9)/('Dados Base'!D6+'Dados Base'!D7)</f>
        <v>#DIV/0!</v>
      </c>
    </row>
    <row r="5" spans="1:4" x14ac:dyDescent="0.55000000000000004">
      <c r="A5" t="s">
        <v>20</v>
      </c>
    </row>
    <row r="6" spans="1:4" x14ac:dyDescent="0.55000000000000004">
      <c r="A6" t="s">
        <v>21</v>
      </c>
    </row>
    <row r="8" spans="1:4" x14ac:dyDescent="0.55000000000000004">
      <c r="A8" s="1" t="s">
        <v>23</v>
      </c>
      <c r="D8" s="10" t="e">
        <f>'Dados Base'!B6/'Dados Base'!D6</f>
        <v>#DIV/0!</v>
      </c>
    </row>
    <row r="9" spans="1:4" x14ac:dyDescent="0.55000000000000004">
      <c r="A9" t="s">
        <v>24</v>
      </c>
    </row>
    <row r="10" spans="1:4" x14ac:dyDescent="0.55000000000000004">
      <c r="A10" s="11" t="s">
        <v>25</v>
      </c>
      <c r="B10" s="11"/>
      <c r="C10" s="11"/>
    </row>
    <row r="12" spans="1:4" x14ac:dyDescent="0.55000000000000004">
      <c r="A12" s="1" t="s">
        <v>26</v>
      </c>
      <c r="D12" s="10" t="e">
        <f>('Dados Base'!B6-'Dados Base'!B7)/('Dados Base'!D6)</f>
        <v>#DIV/0!</v>
      </c>
    </row>
    <row r="13" spans="1:4" x14ac:dyDescent="0.55000000000000004">
      <c r="A13" t="s">
        <v>27</v>
      </c>
    </row>
    <row r="14" spans="1:4" x14ac:dyDescent="0.55000000000000004">
      <c r="A14" s="11" t="s">
        <v>28</v>
      </c>
      <c r="B14" s="11"/>
      <c r="C14" s="11"/>
    </row>
    <row r="16" spans="1:4" ht="25.5" x14ac:dyDescent="0.9">
      <c r="A16" s="5" t="s">
        <v>29</v>
      </c>
      <c r="B16" s="5"/>
      <c r="C16" s="5"/>
      <c r="D16" s="5"/>
    </row>
    <row r="18" spans="1:4" x14ac:dyDescent="0.55000000000000004">
      <c r="A18" s="1" t="s">
        <v>32</v>
      </c>
      <c r="D18" s="10" t="e">
        <f>'Dados Base'!B16/'Dados Base'!B13</f>
        <v>#DIV/0!</v>
      </c>
    </row>
    <row r="19" spans="1:4" x14ac:dyDescent="0.55000000000000004">
      <c r="A19" t="s">
        <v>30</v>
      </c>
    </row>
    <row r="20" spans="1:4" x14ac:dyDescent="0.55000000000000004">
      <c r="A20" t="s">
        <v>31</v>
      </c>
    </row>
    <row r="22" spans="1:4" x14ac:dyDescent="0.55000000000000004">
      <c r="A22" s="1" t="s">
        <v>35</v>
      </c>
      <c r="D22" s="12" t="e">
        <f>'Dados Base'!B17/'Dados Base'!B16</f>
        <v>#DIV/0!</v>
      </c>
    </row>
    <row r="23" spans="1:4" x14ac:dyDescent="0.55000000000000004">
      <c r="A23" s="11" t="s">
        <v>33</v>
      </c>
      <c r="B23" s="11"/>
      <c r="C23" s="11"/>
    </row>
    <row r="24" spans="1:4" x14ac:dyDescent="0.55000000000000004">
      <c r="A24" t="s">
        <v>34</v>
      </c>
    </row>
    <row r="26" spans="1:4" x14ac:dyDescent="0.55000000000000004">
      <c r="A26" s="1" t="s">
        <v>36</v>
      </c>
      <c r="D26" s="13" t="e">
        <f>'Dados Base'!B17/'Dados Base'!B13</f>
        <v>#DIV/0!</v>
      </c>
    </row>
    <row r="27" spans="1:4" x14ac:dyDescent="0.55000000000000004">
      <c r="A27" s="11" t="s">
        <v>37</v>
      </c>
      <c r="B27" s="11"/>
      <c r="C27" s="11"/>
    </row>
    <row r="28" spans="1:4" x14ac:dyDescent="0.55000000000000004">
      <c r="A28" t="s">
        <v>38</v>
      </c>
    </row>
    <row r="30" spans="1:4" x14ac:dyDescent="0.55000000000000004">
      <c r="A30" s="1" t="s">
        <v>39</v>
      </c>
      <c r="B30" s="1"/>
      <c r="D30" s="13" t="e">
        <f>'Dados Base'!B17/'Dados Base'!D8</f>
        <v>#DIV/0!</v>
      </c>
    </row>
    <row r="31" spans="1:4" x14ac:dyDescent="0.55000000000000004">
      <c r="A31" s="11" t="s">
        <v>40</v>
      </c>
      <c r="B31" s="11"/>
      <c r="C31" s="11"/>
    </row>
    <row r="32" spans="1:4" x14ac:dyDescent="0.55000000000000004">
      <c r="A32" t="s">
        <v>41</v>
      </c>
    </row>
    <row r="34" spans="1:4" ht="25.5" x14ac:dyDescent="0.9">
      <c r="A34" s="5" t="s">
        <v>42</v>
      </c>
      <c r="B34" s="5"/>
      <c r="C34" s="5"/>
      <c r="D34" s="5"/>
    </row>
    <row r="36" spans="1:4" x14ac:dyDescent="0.55000000000000004">
      <c r="A36" s="1" t="s">
        <v>43</v>
      </c>
      <c r="D36" s="10" t="e">
        <f>('Dados Base'!D6+'Dados Base'!D7)/'Dados Base'!B13</f>
        <v>#DIV/0!</v>
      </c>
    </row>
    <row r="37" spans="1:4" x14ac:dyDescent="0.55000000000000004">
      <c r="A37" t="s">
        <v>44</v>
      </c>
    </row>
    <row r="38" spans="1:4" x14ac:dyDescent="0.55000000000000004">
      <c r="A38" t="s">
        <v>45</v>
      </c>
    </row>
    <row r="40" spans="1:4" x14ac:dyDescent="0.55000000000000004">
      <c r="A40" s="1" t="s">
        <v>46</v>
      </c>
      <c r="D40" s="10" t="e">
        <f>'Dados Base'!D6/('Dados Base'!D6+'Dados Base'!D7)</f>
        <v>#DIV/0!</v>
      </c>
    </row>
    <row r="41" spans="1:4" x14ac:dyDescent="0.55000000000000004">
      <c r="A41" t="s">
        <v>47</v>
      </c>
    </row>
    <row r="42" spans="1:4" x14ac:dyDescent="0.55000000000000004">
      <c r="A42" s="11" t="s">
        <v>48</v>
      </c>
      <c r="B42" s="11"/>
      <c r="C42" s="11"/>
    </row>
    <row r="44" spans="1:4" x14ac:dyDescent="0.55000000000000004">
      <c r="A44" s="1" t="s">
        <v>49</v>
      </c>
      <c r="D44" s="10" t="e">
        <f>('Dados Base'!D6+'Dados Base'!D7)/'Dados Base'!D8</f>
        <v>#DIV/0!</v>
      </c>
    </row>
    <row r="45" spans="1:4" x14ac:dyDescent="0.55000000000000004">
      <c r="A45" t="s">
        <v>50</v>
      </c>
    </row>
    <row r="46" spans="1:4" x14ac:dyDescent="0.55000000000000004">
      <c r="A46" t="s">
        <v>51</v>
      </c>
    </row>
    <row r="48" spans="1:4" x14ac:dyDescent="0.55000000000000004">
      <c r="A48" s="1" t="s">
        <v>52</v>
      </c>
      <c r="D48" s="10" t="e">
        <f>'Dados Base'!B11/'Dados Base'!D8</f>
        <v>#DIV/0!</v>
      </c>
    </row>
    <row r="49" spans="1:4" x14ac:dyDescent="0.55000000000000004">
      <c r="A49" t="s">
        <v>53</v>
      </c>
    </row>
    <row r="50" spans="1:4" x14ac:dyDescent="0.55000000000000004">
      <c r="A50" s="11" t="s">
        <v>54</v>
      </c>
      <c r="B50" s="11"/>
      <c r="C50" s="11"/>
    </row>
    <row r="52" spans="1:4" x14ac:dyDescent="0.55000000000000004">
      <c r="A52" s="1" t="s">
        <v>55</v>
      </c>
      <c r="D52" s="10" t="e">
        <f>'Dados Base'!B11/('Dados Base'!D8+'Dados Base'!D7)</f>
        <v>#DIV/0!</v>
      </c>
    </row>
    <row r="53" spans="1:4" x14ac:dyDescent="0.55000000000000004">
      <c r="A53" t="s">
        <v>56</v>
      </c>
    </row>
    <row r="54" spans="1:4" x14ac:dyDescent="0.55000000000000004">
      <c r="A54" s="11" t="s">
        <v>57</v>
      </c>
      <c r="B54" s="11"/>
      <c r="C54" s="11"/>
    </row>
    <row r="57" spans="1:4" x14ac:dyDescent="0.55000000000000004">
      <c r="A57" s="14" t="s">
        <v>58</v>
      </c>
    </row>
    <row r="58" spans="1:4" x14ac:dyDescent="0.55000000000000004">
      <c r="A58" s="15" t="s">
        <v>59</v>
      </c>
    </row>
    <row r="59" spans="1:4" x14ac:dyDescent="0.55000000000000004">
      <c r="A59" s="15" t="s">
        <v>60</v>
      </c>
    </row>
  </sheetData>
  <sheetProtection algorithmName="SHA-512" hashValue="5qBwAX95883WvD3loJ9k21Ls/73aOkZEUjuB3qi3HRS7TclOlgmwZzcb5lEcpGc+h1uRKiJtIbW3hxF9uabhyQ==" saltValue="tetuUAvdI8BzaXcfCWrJXw==" spinCount="100000" sheet="1" objects="1" scenarios="1"/>
  <mergeCells count="11">
    <mergeCell ref="A2:D2"/>
    <mergeCell ref="A10:C10"/>
    <mergeCell ref="A14:C14"/>
    <mergeCell ref="A16:D16"/>
    <mergeCell ref="A54:C54"/>
    <mergeCell ref="A23:C23"/>
    <mergeCell ref="A27:C27"/>
    <mergeCell ref="A31:C31"/>
    <mergeCell ref="A34:D34"/>
    <mergeCell ref="A42:C42"/>
    <mergeCell ref="A50:C50"/>
  </mergeCells>
  <hyperlinks>
    <hyperlink ref="A58" r:id="rId1" xr:uid="{3F8C219E-E575-4DAB-8C55-D59DC034983C}"/>
    <hyperlink ref="A59" r:id="rId2" xr:uid="{43851EDC-63D2-4C96-A52C-05284FF6517E}"/>
  </hyperlinks>
  <pageMargins left="0.511811024" right="0.511811024" top="0.78740157499999996" bottom="0.78740157499999996" header="0.31496062000000002" footer="0.31496062000000002"/>
  <pageSetup paperSize="9" scale="7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Dados Base</vt:lpstr>
      <vt:lpstr>índices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Santana Santos</dc:creator>
  <cp:lastModifiedBy>Renata Santana Santos</cp:lastModifiedBy>
  <cp:lastPrinted>2021-01-28T21:16:48Z</cp:lastPrinted>
  <dcterms:created xsi:type="dcterms:W3CDTF">2021-01-28T19:38:21Z</dcterms:created>
  <dcterms:modified xsi:type="dcterms:W3CDTF">2021-01-28T21:18:08Z</dcterms:modified>
</cp:coreProperties>
</file>